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00" activeTab="1"/>
  </bookViews>
  <sheets>
    <sheet name="Sheet17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sharedStrings.xml><?xml version="1.0" encoding="utf-8"?>
<sst xmlns="http://schemas.openxmlformats.org/spreadsheetml/2006/main" count="147" uniqueCount="90">
  <si>
    <t>Row1</t>
  </si>
  <si>
    <t>Row2</t>
  </si>
  <si>
    <t>Row3</t>
  </si>
  <si>
    <t>Row4</t>
  </si>
  <si>
    <t>Row5</t>
  </si>
  <si>
    <t>Row6</t>
  </si>
  <si>
    <t>Row7</t>
  </si>
  <si>
    <t>Row8</t>
  </si>
  <si>
    <t>Row9</t>
  </si>
  <si>
    <t>Row10</t>
  </si>
  <si>
    <t>Row11</t>
  </si>
  <si>
    <t>Row12</t>
  </si>
  <si>
    <t>Row13</t>
  </si>
  <si>
    <t>Row14</t>
  </si>
  <si>
    <t>Row15</t>
  </si>
  <si>
    <t>Row16</t>
  </si>
  <si>
    <t>Row17</t>
  </si>
  <si>
    <t>Row18</t>
  </si>
  <si>
    <t>Row19</t>
  </si>
  <si>
    <t>Row20</t>
  </si>
  <si>
    <t>Row21</t>
  </si>
  <si>
    <t>Row22</t>
  </si>
  <si>
    <t>Row23</t>
  </si>
  <si>
    <t>Row24</t>
  </si>
  <si>
    <t>Row25</t>
  </si>
  <si>
    <t>Row26</t>
  </si>
  <si>
    <t>Confidence Level(95.000%)</t>
  </si>
  <si>
    <t>HW</t>
  </si>
  <si>
    <t>Current</t>
  </si>
  <si>
    <t>topix</t>
  </si>
  <si>
    <t xml:space="preserve">(of 15) </t>
  </si>
  <si>
    <t>papers/</t>
  </si>
  <si>
    <t>pres't'ns</t>
  </si>
  <si>
    <t xml:space="preserve">Ch. 9 </t>
  </si>
  <si>
    <t xml:space="preserve">Ch. 10 </t>
  </si>
  <si>
    <t xml:space="preserve">Ch. 11 </t>
  </si>
  <si>
    <t>Total</t>
  </si>
  <si>
    <t>Final</t>
  </si>
  <si>
    <t>Letter</t>
  </si>
  <si>
    <t>Grade</t>
  </si>
  <si>
    <t>SDs--&gt;</t>
  </si>
  <si>
    <t>Means--&gt;</t>
  </si>
  <si>
    <t xml:space="preserve">(of 10) </t>
  </si>
  <si>
    <t>Scaled</t>
  </si>
  <si>
    <t>Paper</t>
  </si>
  <si>
    <t xml:space="preserve">Valid </t>
  </si>
  <si>
    <t>(of 20)</t>
  </si>
  <si>
    <t xml:space="preserve">(of 20) </t>
  </si>
  <si>
    <t>Writeup</t>
  </si>
  <si>
    <t>Seminar</t>
  </si>
  <si>
    <t>Major Pts</t>
  </si>
  <si>
    <t>Selection</t>
  </si>
  <si>
    <t>Chapter 1</t>
  </si>
  <si>
    <t xml:space="preserve">Ch. 4 </t>
  </si>
  <si>
    <t xml:space="preserve">Quiz--LAMP </t>
  </si>
  <si>
    <t>Comments</t>
  </si>
  <si>
    <t>peer evals</t>
  </si>
  <si>
    <t xml:space="preserve">Ch. 3 </t>
  </si>
  <si>
    <t>Ch. 5</t>
  </si>
  <si>
    <t>SIDN</t>
  </si>
  <si>
    <t>Offshore Paper</t>
  </si>
  <si>
    <t>Quiz</t>
  </si>
  <si>
    <t>Point</t>
  </si>
  <si>
    <t>[of 100]</t>
  </si>
  <si>
    <t>up to max credit]</t>
  </si>
  <si>
    <t>[added to HW</t>
  </si>
  <si>
    <t>Extra Credit Quizzes:</t>
  </si>
  <si>
    <t xml:space="preserve">extra </t>
  </si>
  <si>
    <t>credit</t>
  </si>
  <si>
    <t>Prep/particip</t>
  </si>
  <si>
    <t>(max 20)</t>
  </si>
  <si>
    <t>Case 1.1</t>
  </si>
  <si>
    <t>(of 8)</t>
  </si>
  <si>
    <t xml:space="preserve">(of 24) </t>
  </si>
  <si>
    <t xml:space="preserve">Case &amp; </t>
  </si>
  <si>
    <t xml:space="preserve">Behling </t>
  </si>
  <si>
    <t xml:space="preserve">(of 40) </t>
  </si>
  <si>
    <t xml:space="preserve">(max 30) </t>
  </si>
  <si>
    <t>(of 12)</t>
  </si>
  <si>
    <t>Homework</t>
  </si>
  <si>
    <t xml:space="preserve">&amp; Quiz </t>
  </si>
  <si>
    <t>Subtotal</t>
  </si>
  <si>
    <t>Raw</t>
  </si>
  <si>
    <t xml:space="preserve">  </t>
  </si>
  <si>
    <t>A+</t>
  </si>
  <si>
    <t>B</t>
  </si>
  <si>
    <t>A-</t>
  </si>
  <si>
    <t>B-</t>
  </si>
  <si>
    <t>A</t>
  </si>
  <si>
    <t>B+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</si>
</sst>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0"/>
    <numFmt numFmtId="173" formatCode="[$-409]dddd\,\ mmmm\ dd\,\ yyyy"/>
    <numFmt numFmtId="174" formatCode="[$-409]h:mm:ss\ AM/PM"/>
    <numFmt numFmtId="175" formatCode="[$-409]dddd\,\ mmmm\ d\,\ 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41" fillId="0" borderId="12" xfId="0" applyFont="1" applyBorder="1" applyAlignment="1">
      <alignment wrapText="1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"/>
  <sheetViews>
    <sheetView zoomScalePageLayoutView="0" workbookViewId="0" topLeftCell="A9">
      <selection activeCell="A1" sqref="A1:AZ3"/>
    </sheetView>
  </sheetViews>
  <sheetFormatPr defaultColWidth="9.140625" defaultRowHeight="12.75"/>
  <sheetData>
    <row r="1" spans="1:52" ht="12.75">
      <c r="A1" s="6" t="s">
        <v>0</v>
      </c>
      <c r="B1" s="6"/>
      <c r="C1" s="6" t="s">
        <v>1</v>
      </c>
      <c r="D1" s="6"/>
      <c r="E1" s="6" t="s">
        <v>2</v>
      </c>
      <c r="F1" s="6"/>
      <c r="G1" s="6" t="s">
        <v>3</v>
      </c>
      <c r="H1" s="6"/>
      <c r="I1" s="6" t="s">
        <v>4</v>
      </c>
      <c r="J1" s="6"/>
      <c r="K1" s="6" t="s">
        <v>5</v>
      </c>
      <c r="L1" s="6"/>
      <c r="M1" s="6" t="s">
        <v>6</v>
      </c>
      <c r="N1" s="6"/>
      <c r="O1" s="6" t="s">
        <v>7</v>
      </c>
      <c r="P1" s="6"/>
      <c r="Q1" s="6" t="s">
        <v>8</v>
      </c>
      <c r="R1" s="6"/>
      <c r="S1" s="6" t="s">
        <v>9</v>
      </c>
      <c r="T1" s="6"/>
      <c r="U1" s="6" t="s">
        <v>10</v>
      </c>
      <c r="V1" s="6"/>
      <c r="W1" s="6" t="s">
        <v>11</v>
      </c>
      <c r="X1" s="6"/>
      <c r="Y1" s="6" t="s">
        <v>12</v>
      </c>
      <c r="Z1" s="6"/>
      <c r="AA1" s="6" t="s">
        <v>13</v>
      </c>
      <c r="AB1" s="6"/>
      <c r="AC1" s="6" t="s">
        <v>14</v>
      </c>
      <c r="AD1" s="6"/>
      <c r="AE1" s="6" t="s">
        <v>15</v>
      </c>
      <c r="AF1" s="6"/>
      <c r="AG1" s="6" t="s">
        <v>16</v>
      </c>
      <c r="AH1" s="6"/>
      <c r="AI1" s="6" t="s">
        <v>17</v>
      </c>
      <c r="AJ1" s="6"/>
      <c r="AK1" s="6" t="s">
        <v>18</v>
      </c>
      <c r="AL1" s="6"/>
      <c r="AM1" s="6" t="s">
        <v>19</v>
      </c>
      <c r="AN1" s="6"/>
      <c r="AO1" s="6" t="s">
        <v>20</v>
      </c>
      <c r="AP1" s="6"/>
      <c r="AQ1" s="6" t="s">
        <v>21</v>
      </c>
      <c r="AR1" s="6"/>
      <c r="AS1" s="6" t="s">
        <v>22</v>
      </c>
      <c r="AT1" s="6"/>
      <c r="AU1" s="6" t="s">
        <v>23</v>
      </c>
      <c r="AV1" s="6"/>
      <c r="AW1" s="6" t="s">
        <v>24</v>
      </c>
      <c r="AX1" s="6"/>
      <c r="AY1" s="6" t="s">
        <v>25</v>
      </c>
      <c r="AZ1" s="6"/>
    </row>
    <row r="2" spans="1:5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spans="1:52" ht="13.5" thickBot="1">
      <c r="A3" s="5" t="s">
        <v>26</v>
      </c>
      <c r="B3" s="5" t="e">
        <v>#DIV/0!</v>
      </c>
      <c r="C3" s="5" t="s">
        <v>26</v>
      </c>
      <c r="D3" s="5" t="e">
        <v>#DIV/0!</v>
      </c>
      <c r="E3" s="5" t="s">
        <v>26</v>
      </c>
      <c r="F3" s="5" t="e">
        <v>#DIV/0!</v>
      </c>
      <c r="G3" s="5" t="s">
        <v>26</v>
      </c>
      <c r="H3" s="5" t="e">
        <v>#DIV/0!</v>
      </c>
      <c r="I3" s="5" t="s">
        <v>26</v>
      </c>
      <c r="J3" s="5" t="e">
        <v>#DIV/0!</v>
      </c>
      <c r="K3" s="5" t="s">
        <v>26</v>
      </c>
      <c r="L3" s="5" t="e">
        <v>#DIV/0!</v>
      </c>
      <c r="M3" s="5" t="s">
        <v>26</v>
      </c>
      <c r="N3" s="5" t="e">
        <v>#DIV/0!</v>
      </c>
      <c r="O3" s="5" t="s">
        <v>26</v>
      </c>
      <c r="P3" s="5" t="e">
        <v>#DIV/0!</v>
      </c>
      <c r="Q3" s="5" t="s">
        <v>26</v>
      </c>
      <c r="R3" s="5" t="e">
        <v>#DIV/0!</v>
      </c>
      <c r="S3" s="5" t="s">
        <v>26</v>
      </c>
      <c r="T3" s="5" t="e">
        <v>#DIV/0!</v>
      </c>
      <c r="U3" s="5" t="s">
        <v>26</v>
      </c>
      <c r="V3" s="5" t="e">
        <v>#DIV/0!</v>
      </c>
      <c r="W3" s="5" t="s">
        <v>26</v>
      </c>
      <c r="X3" s="5" t="e">
        <v>#DIV/0!</v>
      </c>
      <c r="Y3" s="5" t="s">
        <v>26</v>
      </c>
      <c r="Z3" s="5" t="e">
        <v>#DIV/0!</v>
      </c>
      <c r="AA3" s="5" t="s">
        <v>26</v>
      </c>
      <c r="AB3" s="5" t="e">
        <v>#DIV/0!</v>
      </c>
      <c r="AC3" s="5" t="s">
        <v>26</v>
      </c>
      <c r="AD3" s="5" t="e">
        <v>#DIV/0!</v>
      </c>
      <c r="AE3" s="5" t="s">
        <v>26</v>
      </c>
      <c r="AF3" s="5" t="e">
        <v>#DIV/0!</v>
      </c>
      <c r="AG3" s="5" t="s">
        <v>26</v>
      </c>
      <c r="AH3" s="5" t="e">
        <v>#DIV/0!</v>
      </c>
      <c r="AI3" s="5" t="s">
        <v>26</v>
      </c>
      <c r="AJ3" s="5" t="e">
        <v>#DIV/0!</v>
      </c>
      <c r="AK3" s="5" t="s">
        <v>26</v>
      </c>
      <c r="AL3" s="5" t="e">
        <v>#DIV/0!</v>
      </c>
      <c r="AM3" s="5" t="s">
        <v>26</v>
      </c>
      <c r="AN3" s="5" t="e">
        <v>#DIV/0!</v>
      </c>
      <c r="AO3" s="5" t="s">
        <v>26</v>
      </c>
      <c r="AP3" s="5" t="e">
        <v>#DIV/0!</v>
      </c>
      <c r="AQ3" s="5" t="s">
        <v>26</v>
      </c>
      <c r="AR3" s="5" t="e">
        <v>#DIV/0!</v>
      </c>
      <c r="AS3" s="5" t="s">
        <v>26</v>
      </c>
      <c r="AT3" s="5" t="e">
        <v>#DIV/0!</v>
      </c>
      <c r="AU3" s="5" t="s">
        <v>26</v>
      </c>
      <c r="AV3" s="5" t="e">
        <v>#DIV/0!</v>
      </c>
      <c r="AW3" s="5" t="s">
        <v>26</v>
      </c>
      <c r="AX3" s="5" t="e">
        <v>#DIV/0!</v>
      </c>
      <c r="AY3" s="5" t="s">
        <v>26</v>
      </c>
      <c r="AZ3" s="5" t="e">
        <v>#DIV/0!</v>
      </c>
    </row>
  </sheetData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tabSelected="1" zoomScalePageLayoutView="0" workbookViewId="0" topLeftCell="A1">
      <selection activeCell="R13" sqref="R13"/>
    </sheetView>
  </sheetViews>
  <sheetFormatPr defaultColWidth="9.140625" defaultRowHeight="12.75"/>
  <cols>
    <col min="1" max="1" width="9.421875" style="2" customWidth="1"/>
    <col min="2" max="2" width="9.00390625" style="15" customWidth="1"/>
    <col min="3" max="3" width="7.57421875" style="19" customWidth="1"/>
    <col min="4" max="5" width="7.421875" style="19" customWidth="1"/>
    <col min="6" max="6" width="7.140625" style="19" customWidth="1"/>
    <col min="7" max="8" width="7.57421875" style="19" customWidth="1"/>
    <col min="9" max="10" width="10.8515625" style="19" customWidth="1"/>
    <col min="11" max="11" width="11.8515625" style="19" customWidth="1"/>
    <col min="12" max="12" width="8.00390625" style="20" customWidth="1"/>
    <col min="13" max="14" width="10.140625" style="20" customWidth="1"/>
    <col min="15" max="15" width="10.421875" style="19" customWidth="1"/>
    <col min="16" max="16" width="13.00390625" style="19" customWidth="1"/>
    <col min="17" max="17" width="8.421875" style="44" customWidth="1"/>
    <col min="18" max="18" width="7.00390625" style="14" customWidth="1"/>
    <col min="19" max="19" width="2.140625" style="19" customWidth="1"/>
    <col min="20" max="20" width="12.421875" style="15" customWidth="1"/>
    <col min="21" max="21" width="15.421875" style="15" customWidth="1"/>
    <col min="22" max="22" width="9.140625" style="15" customWidth="1"/>
    <col min="23" max="23" width="16.7109375" style="19" customWidth="1"/>
    <col min="24" max="24" width="14.421875" style="19" customWidth="1"/>
    <col min="25" max="25" width="24.57421875" style="19" customWidth="1"/>
    <col min="26" max="26" width="9.140625" style="19" customWidth="1"/>
  </cols>
  <sheetData>
    <row r="1" spans="1:22" ht="15">
      <c r="A1" s="3"/>
      <c r="B1" s="13"/>
      <c r="C1" s="21"/>
      <c r="D1" s="21"/>
      <c r="E1" s="21"/>
      <c r="O1" s="12"/>
      <c r="P1" s="14"/>
      <c r="Q1" s="41"/>
      <c r="R1" s="46"/>
      <c r="S1" s="27"/>
      <c r="U1" s="38" t="s">
        <v>66</v>
      </c>
      <c r="V1" s="38"/>
    </row>
    <row r="2" spans="3:22" ht="12.75">
      <c r="C2" s="15"/>
      <c r="D2" s="15"/>
      <c r="E2" s="15"/>
      <c r="K2" s="1" t="s">
        <v>74</v>
      </c>
      <c r="M2" s="28" t="s">
        <v>28</v>
      </c>
      <c r="N2" s="28" t="s">
        <v>28</v>
      </c>
      <c r="P2" s="14"/>
      <c r="Q2" s="42"/>
      <c r="U2" s="8" t="s">
        <v>65</v>
      </c>
      <c r="V2" s="8"/>
    </row>
    <row r="3" spans="2:22" ht="12.75">
      <c r="B3" s="8" t="s">
        <v>45</v>
      </c>
      <c r="C3" s="15"/>
      <c r="D3" s="15"/>
      <c r="E3" s="15"/>
      <c r="K3" s="8" t="s">
        <v>61</v>
      </c>
      <c r="L3" s="29" t="s">
        <v>43</v>
      </c>
      <c r="M3" s="28" t="s">
        <v>29</v>
      </c>
      <c r="N3" s="28" t="s">
        <v>29</v>
      </c>
      <c r="O3" s="11" t="s">
        <v>49</v>
      </c>
      <c r="P3" s="14" t="s">
        <v>69</v>
      </c>
      <c r="Q3" s="14" t="s">
        <v>37</v>
      </c>
      <c r="R3" s="14" t="s">
        <v>37</v>
      </c>
      <c r="S3" s="1"/>
      <c r="U3" s="8" t="s">
        <v>64</v>
      </c>
      <c r="V3" s="8"/>
    </row>
    <row r="4" spans="1:22" s="1" customFormat="1" ht="12.75">
      <c r="A4" s="33" t="s">
        <v>59</v>
      </c>
      <c r="B4" s="8" t="s">
        <v>51</v>
      </c>
      <c r="C4" s="8" t="s">
        <v>57</v>
      </c>
      <c r="D4" s="8" t="s">
        <v>58</v>
      </c>
      <c r="E4" s="8" t="s">
        <v>53</v>
      </c>
      <c r="F4" s="8" t="s">
        <v>33</v>
      </c>
      <c r="G4" s="8" t="s">
        <v>34</v>
      </c>
      <c r="H4" s="8" t="s">
        <v>35</v>
      </c>
      <c r="I4" s="8" t="s">
        <v>75</v>
      </c>
      <c r="J4" s="8" t="s">
        <v>79</v>
      </c>
      <c r="K4" s="8" t="s">
        <v>67</v>
      </c>
      <c r="L4" s="28" t="s">
        <v>27</v>
      </c>
      <c r="M4" s="28" t="s">
        <v>31</v>
      </c>
      <c r="N4" s="28" t="s">
        <v>31</v>
      </c>
      <c r="O4" s="14" t="s">
        <v>50</v>
      </c>
      <c r="P4" s="14" t="s">
        <v>55</v>
      </c>
      <c r="Q4" s="14" t="s">
        <v>62</v>
      </c>
      <c r="R4" s="14" t="s">
        <v>38</v>
      </c>
      <c r="T4" s="33" t="s">
        <v>52</v>
      </c>
      <c r="U4" s="39" t="s">
        <v>60</v>
      </c>
      <c r="V4" s="34" t="s">
        <v>71</v>
      </c>
    </row>
    <row r="5" spans="1:22" s="1" customFormat="1" ht="12.75">
      <c r="A5" s="8"/>
      <c r="B5" s="8" t="s">
        <v>44</v>
      </c>
      <c r="C5" s="8" t="s">
        <v>27</v>
      </c>
      <c r="D5" s="8" t="s">
        <v>27</v>
      </c>
      <c r="E5" s="8" t="s">
        <v>27</v>
      </c>
      <c r="F5" s="8" t="s">
        <v>27</v>
      </c>
      <c r="G5" s="8" t="s">
        <v>27</v>
      </c>
      <c r="H5" s="8" t="s">
        <v>27</v>
      </c>
      <c r="I5" s="8" t="s">
        <v>61</v>
      </c>
      <c r="J5" s="8" t="s">
        <v>80</v>
      </c>
      <c r="K5" s="11" t="s">
        <v>68</v>
      </c>
      <c r="L5" s="28" t="s">
        <v>36</v>
      </c>
      <c r="M5" s="28" t="s">
        <v>32</v>
      </c>
      <c r="N5" s="28" t="s">
        <v>32</v>
      </c>
      <c r="O5" s="14" t="s">
        <v>48</v>
      </c>
      <c r="P5" s="14" t="s">
        <v>56</v>
      </c>
      <c r="Q5" s="14" t="s">
        <v>36</v>
      </c>
      <c r="R5" s="14" t="s">
        <v>39</v>
      </c>
      <c r="S5" s="9"/>
      <c r="T5" s="33" t="s">
        <v>54</v>
      </c>
      <c r="U5" s="36" t="s">
        <v>61</v>
      </c>
      <c r="V5" s="1" t="s">
        <v>48</v>
      </c>
    </row>
    <row r="6" spans="1:22" s="1" customFormat="1" ht="12.75">
      <c r="A6" s="10"/>
      <c r="B6" s="36" t="s">
        <v>46</v>
      </c>
      <c r="C6" s="36" t="s">
        <v>30</v>
      </c>
      <c r="D6" s="36" t="s">
        <v>42</v>
      </c>
      <c r="E6" s="36" t="s">
        <v>73</v>
      </c>
      <c r="F6" s="36" t="s">
        <v>42</v>
      </c>
      <c r="G6" s="36" t="s">
        <v>30</v>
      </c>
      <c r="H6" s="36" t="s">
        <v>47</v>
      </c>
      <c r="I6" s="36" t="s">
        <v>42</v>
      </c>
      <c r="J6" s="36" t="s">
        <v>81</v>
      </c>
      <c r="K6" s="34"/>
      <c r="L6" s="28" t="s">
        <v>77</v>
      </c>
      <c r="M6" s="28" t="s">
        <v>47</v>
      </c>
      <c r="N6" s="28" t="s">
        <v>76</v>
      </c>
      <c r="O6" s="11" t="s">
        <v>47</v>
      </c>
      <c r="P6" s="11" t="s">
        <v>70</v>
      </c>
      <c r="Q6" s="11" t="s">
        <v>63</v>
      </c>
      <c r="R6" s="14"/>
      <c r="S6" s="7"/>
      <c r="T6" s="36" t="s">
        <v>72</v>
      </c>
      <c r="U6" s="36" t="s">
        <v>72</v>
      </c>
      <c r="V6" s="34" t="s">
        <v>78</v>
      </c>
    </row>
    <row r="7" spans="1:21" ht="12.75">
      <c r="A7" s="10"/>
      <c r="B7" s="35"/>
      <c r="C7" s="35"/>
      <c r="D7" s="35"/>
      <c r="E7" s="35"/>
      <c r="F7" s="35"/>
      <c r="G7" s="35"/>
      <c r="H7" s="35"/>
      <c r="I7" s="35"/>
      <c r="J7" s="35"/>
      <c r="L7" s="37"/>
      <c r="M7" s="28" t="s">
        <v>82</v>
      </c>
      <c r="N7" s="28" t="s">
        <v>43</v>
      </c>
      <c r="O7" s="16"/>
      <c r="P7" s="16"/>
      <c r="Q7" s="35"/>
      <c r="S7" s="22"/>
      <c r="T7" s="16"/>
      <c r="U7" s="16"/>
    </row>
    <row r="8" spans="1:22" ht="12.75">
      <c r="A8" s="12" t="s">
        <v>41</v>
      </c>
      <c r="B8" s="23">
        <f>AVERAGE(B14:B26)</f>
        <v>18.083333333333332</v>
      </c>
      <c r="C8" s="17">
        <f>AVERAGE(C14:C26)</f>
        <v>8.75</v>
      </c>
      <c r="D8" s="17">
        <f>AVERAGE(D14:D26)</f>
        <v>7.083333333333333</v>
      </c>
      <c r="E8" s="17">
        <f>AVERAGE(E14:E26)</f>
        <v>13.461538461538462</v>
      </c>
      <c r="F8" s="17" t="e">
        <f>AVERAGE(#REF!)</f>
        <v>#REF!</v>
      </c>
      <c r="G8" s="17">
        <f aca="true" t="shared" si="0" ref="G8:Q8">AVERAGE(G14:G26)</f>
        <v>14.272727272727273</v>
      </c>
      <c r="H8" s="17">
        <f t="shared" si="0"/>
        <v>18.2</v>
      </c>
      <c r="I8" s="17">
        <f>AVERAGE(I14:I26)</f>
        <v>4.923076923076923</v>
      </c>
      <c r="J8" s="17"/>
      <c r="K8" s="17">
        <f t="shared" si="0"/>
        <v>20.23076923076923</v>
      </c>
      <c r="L8" s="30">
        <f t="shared" si="0"/>
        <v>24.528535980148884</v>
      </c>
      <c r="M8" s="30">
        <f t="shared" si="0"/>
        <v>17.692307692307693</v>
      </c>
      <c r="N8" s="30"/>
      <c r="O8" s="17">
        <f t="shared" si="0"/>
        <v>17.384615384615383</v>
      </c>
      <c r="P8" s="17">
        <f t="shared" si="0"/>
        <v>17</v>
      </c>
      <c r="Q8" s="30">
        <f t="shared" si="0"/>
        <v>94.29776674937965</v>
      </c>
      <c r="S8" s="24"/>
      <c r="T8" s="23"/>
      <c r="U8" s="23"/>
      <c r="V8" s="23"/>
    </row>
    <row r="9" spans="1:22" ht="12.75">
      <c r="A9" s="12" t="s">
        <v>40</v>
      </c>
      <c r="B9" s="23">
        <f>STDEV(B14:B26)</f>
        <v>1.729862492345628</v>
      </c>
      <c r="C9" s="17">
        <f>STDEV(C14:C26)</f>
        <v>5.577959874688627</v>
      </c>
      <c r="D9" s="17">
        <f>STDEV(D14:D26)</f>
        <v>2.5746432527221854</v>
      </c>
      <c r="E9" s="17">
        <f>STDEV(E14:E26)</f>
        <v>7.287150616157462</v>
      </c>
      <c r="F9" s="17" t="e">
        <f>STDEV(#REF!)</f>
        <v>#REF!</v>
      </c>
      <c r="G9" s="17">
        <f aca="true" t="shared" si="1" ref="G9:Q9">STDEV(G14:G26)</f>
        <v>1.489356175728896</v>
      </c>
      <c r="H9" s="17">
        <f t="shared" si="1"/>
        <v>3.326659986633238</v>
      </c>
      <c r="I9" s="17">
        <f>STDEV(I14:I26)</f>
        <v>3.040327242845701</v>
      </c>
      <c r="J9" s="17"/>
      <c r="K9" s="17">
        <f t="shared" si="1"/>
        <v>4.08562206919677</v>
      </c>
      <c r="L9" s="30">
        <f t="shared" si="1"/>
        <v>6.364741594433806</v>
      </c>
      <c r="M9" s="30">
        <f t="shared" si="1"/>
        <v>1.98471725041694</v>
      </c>
      <c r="N9" s="30"/>
      <c r="O9" s="17">
        <f t="shared" si="1"/>
        <v>1.5021352323976158</v>
      </c>
      <c r="P9" s="17">
        <f t="shared" si="1"/>
        <v>1.224744871391589</v>
      </c>
      <c r="Q9" s="30">
        <f t="shared" si="1"/>
        <v>9.098112498273766</v>
      </c>
      <c r="S9" s="24"/>
      <c r="T9" s="23"/>
      <c r="U9" s="23"/>
      <c r="V9" s="23"/>
    </row>
    <row r="10" spans="2:22" ht="12.75">
      <c r="B10" s="23"/>
      <c r="C10" s="17"/>
      <c r="D10" s="17"/>
      <c r="E10" s="17"/>
      <c r="F10" s="17"/>
      <c r="G10" s="17"/>
      <c r="H10" s="17"/>
      <c r="I10" s="17"/>
      <c r="J10" s="17"/>
      <c r="K10" s="17"/>
      <c r="L10" s="30"/>
      <c r="M10" s="30"/>
      <c r="N10" s="30"/>
      <c r="O10" s="17"/>
      <c r="P10" s="17"/>
      <c r="Q10" s="43"/>
      <c r="S10" s="24"/>
      <c r="T10" s="23"/>
      <c r="U10" s="23"/>
      <c r="V10" s="23"/>
    </row>
    <row r="11" spans="1:26" s="26" customFormat="1" ht="13.5">
      <c r="A11" s="32">
        <v>10616450</v>
      </c>
      <c r="B11" s="13">
        <v>18</v>
      </c>
      <c r="C11" s="26">
        <v>5</v>
      </c>
      <c r="D11" s="13">
        <v>5</v>
      </c>
      <c r="E11" s="13">
        <v>22</v>
      </c>
      <c r="F11" s="13">
        <v>10</v>
      </c>
      <c r="G11" s="13">
        <v>15</v>
      </c>
      <c r="H11" s="13">
        <v>20</v>
      </c>
      <c r="I11" s="13">
        <v>10</v>
      </c>
      <c r="J11" s="13">
        <f>SUM(B11:I11)</f>
        <v>105</v>
      </c>
      <c r="K11" s="13">
        <f>SUM(T11:V11)</f>
        <v>17</v>
      </c>
      <c r="L11" s="31">
        <f>(J11+K11)*30/124</f>
        <v>29.516129032258064</v>
      </c>
      <c r="M11" s="26">
        <v>17</v>
      </c>
      <c r="N11" s="26">
        <f>M11*2</f>
        <v>34</v>
      </c>
      <c r="O11" s="13">
        <v>19</v>
      </c>
      <c r="P11" s="13">
        <v>19</v>
      </c>
      <c r="Q11" s="45">
        <f>SUM(L11:P11)-M11</f>
        <v>101.51612903225806</v>
      </c>
      <c r="R11" s="11" t="s">
        <v>84</v>
      </c>
      <c r="S11" s="13"/>
      <c r="T11" s="13">
        <v>7</v>
      </c>
      <c r="U11" s="13"/>
      <c r="V11" s="13">
        <v>10</v>
      </c>
      <c r="W11" s="13"/>
      <c r="X11" s="13"/>
      <c r="Y11" s="13"/>
      <c r="Z11" s="13"/>
    </row>
    <row r="12" spans="1:26" s="26" customFormat="1" ht="13.5">
      <c r="A12" s="32">
        <v>10394696</v>
      </c>
      <c r="B12" s="13">
        <v>16</v>
      </c>
      <c r="C12" s="26">
        <v>5</v>
      </c>
      <c r="D12" s="13">
        <v>5</v>
      </c>
      <c r="E12" s="13">
        <v>22</v>
      </c>
      <c r="F12" s="13">
        <v>5</v>
      </c>
      <c r="G12" s="13">
        <v>15</v>
      </c>
      <c r="H12" s="13">
        <v>20</v>
      </c>
      <c r="I12" s="13">
        <v>7</v>
      </c>
      <c r="J12" s="13">
        <f aca="true" t="shared" si="2" ref="J12:J26">SUM(B12:I12)</f>
        <v>95</v>
      </c>
      <c r="K12" s="13">
        <f aca="true" t="shared" si="3" ref="K12:K26">SUM(T12:V12)</f>
        <v>21</v>
      </c>
      <c r="L12" s="31">
        <f aca="true" t="shared" si="4" ref="L12:L26">(J12+K12)*30/124</f>
        <v>28.06451612903226</v>
      </c>
      <c r="M12" s="26">
        <v>15</v>
      </c>
      <c r="N12" s="26">
        <f aca="true" t="shared" si="5" ref="N12:N26">M12*2</f>
        <v>30</v>
      </c>
      <c r="O12" s="13">
        <v>17</v>
      </c>
      <c r="P12" s="13">
        <v>19</v>
      </c>
      <c r="Q12" s="45">
        <f aca="true" t="shared" si="6" ref="Q12:Q26">SUM(L12:P12)-M12</f>
        <v>94.06451612903226</v>
      </c>
      <c r="R12" s="11" t="s">
        <v>88</v>
      </c>
      <c r="S12" s="13"/>
      <c r="T12" s="13">
        <v>5</v>
      </c>
      <c r="U12" s="13">
        <v>5</v>
      </c>
      <c r="V12" s="13">
        <v>11</v>
      </c>
      <c r="W12" s="13"/>
      <c r="X12" s="13"/>
      <c r="Y12" s="13"/>
      <c r="Z12" s="13"/>
    </row>
    <row r="13" spans="1:28" ht="13.5" customHeight="1">
      <c r="A13" s="32">
        <v>9827896</v>
      </c>
      <c r="B13" s="13">
        <v>17</v>
      </c>
      <c r="C13" s="19">
        <v>15</v>
      </c>
      <c r="D13" s="13">
        <v>10</v>
      </c>
      <c r="E13" s="13">
        <v>21</v>
      </c>
      <c r="F13" s="13">
        <v>10</v>
      </c>
      <c r="G13" s="13">
        <v>15</v>
      </c>
      <c r="H13" s="13">
        <v>18</v>
      </c>
      <c r="I13" s="13">
        <v>2</v>
      </c>
      <c r="J13" s="13">
        <f t="shared" si="2"/>
        <v>108</v>
      </c>
      <c r="K13" s="13">
        <f t="shared" si="3"/>
        <v>24</v>
      </c>
      <c r="L13" s="31">
        <v>30</v>
      </c>
      <c r="M13" s="19">
        <v>16.5</v>
      </c>
      <c r="N13" s="26">
        <f t="shared" si="5"/>
        <v>33</v>
      </c>
      <c r="O13" s="13">
        <v>17</v>
      </c>
      <c r="P13" s="13">
        <v>17</v>
      </c>
      <c r="Q13" s="45">
        <f t="shared" si="6"/>
        <v>97</v>
      </c>
      <c r="R13" s="14" t="s">
        <v>88</v>
      </c>
      <c r="S13" s="24"/>
      <c r="T13" s="13">
        <v>6</v>
      </c>
      <c r="U13" s="13">
        <v>8</v>
      </c>
      <c r="V13" s="13">
        <v>10</v>
      </c>
      <c r="W13" s="15"/>
      <c r="X13" s="15"/>
      <c r="Y13" s="15"/>
      <c r="Z13" s="15"/>
      <c r="AA13" s="2"/>
      <c r="AB13" s="2"/>
    </row>
    <row r="14" spans="1:28" ht="13.5" customHeight="1">
      <c r="A14" s="32">
        <v>10686507</v>
      </c>
      <c r="B14" s="13">
        <v>19</v>
      </c>
      <c r="C14" s="19">
        <v>5</v>
      </c>
      <c r="D14" s="13">
        <v>5</v>
      </c>
      <c r="E14" s="13">
        <v>6</v>
      </c>
      <c r="F14" s="13">
        <v>10</v>
      </c>
      <c r="G14" s="13">
        <v>10</v>
      </c>
      <c r="H14" s="13">
        <v>10</v>
      </c>
      <c r="I14" s="13">
        <v>4</v>
      </c>
      <c r="J14" s="13">
        <f t="shared" si="2"/>
        <v>69</v>
      </c>
      <c r="K14" s="13">
        <f t="shared" si="3"/>
        <v>22</v>
      </c>
      <c r="L14" s="31">
        <f t="shared" si="4"/>
        <v>22.016129032258064</v>
      </c>
      <c r="M14" s="19">
        <v>15</v>
      </c>
      <c r="N14" s="26">
        <f t="shared" si="5"/>
        <v>30</v>
      </c>
      <c r="O14" s="13">
        <v>16</v>
      </c>
      <c r="P14" s="13">
        <v>17</v>
      </c>
      <c r="Q14" s="45">
        <f t="shared" si="6"/>
        <v>85.01612903225806</v>
      </c>
      <c r="R14" s="14" t="s">
        <v>85</v>
      </c>
      <c r="S14" s="24"/>
      <c r="T14" s="13">
        <v>6</v>
      </c>
      <c r="U14" s="13">
        <v>8</v>
      </c>
      <c r="V14" s="13">
        <v>8</v>
      </c>
      <c r="W14" s="15"/>
      <c r="X14" s="15"/>
      <c r="Y14" s="15"/>
      <c r="Z14" s="15"/>
      <c r="AA14" s="2"/>
      <c r="AB14" s="2"/>
    </row>
    <row r="15" spans="1:30" ht="13.5">
      <c r="A15" s="32">
        <v>9829638</v>
      </c>
      <c r="B15" s="13">
        <v>19</v>
      </c>
      <c r="C15" s="19">
        <v>5</v>
      </c>
      <c r="D15" s="13">
        <v>5</v>
      </c>
      <c r="E15" s="13">
        <v>22</v>
      </c>
      <c r="F15" s="13">
        <v>10</v>
      </c>
      <c r="G15" s="13"/>
      <c r="H15" s="13"/>
      <c r="I15" s="13">
        <v>7</v>
      </c>
      <c r="J15" s="13">
        <f t="shared" si="2"/>
        <v>68</v>
      </c>
      <c r="K15" s="13">
        <f t="shared" si="3"/>
        <v>14</v>
      </c>
      <c r="L15" s="31">
        <f t="shared" si="4"/>
        <v>19.838709677419356</v>
      </c>
      <c r="M15" s="13">
        <v>20</v>
      </c>
      <c r="N15" s="26">
        <f t="shared" si="5"/>
        <v>40</v>
      </c>
      <c r="O15" s="13">
        <v>17</v>
      </c>
      <c r="P15" s="13">
        <v>16</v>
      </c>
      <c r="Q15" s="45">
        <f t="shared" si="6"/>
        <v>92.83870967741936</v>
      </c>
      <c r="R15" s="40" t="s">
        <v>86</v>
      </c>
      <c r="S15" s="25"/>
      <c r="T15" s="13">
        <v>5</v>
      </c>
      <c r="U15" s="13"/>
      <c r="V15" s="13">
        <v>9</v>
      </c>
      <c r="W15" s="15"/>
      <c r="X15" s="15"/>
      <c r="Y15" s="15"/>
      <c r="Z15" s="15"/>
      <c r="AA15" s="15"/>
      <c r="AB15" s="15"/>
      <c r="AC15" s="2"/>
      <c r="AD15" s="2"/>
    </row>
    <row r="16" spans="1:28" ht="13.5">
      <c r="A16" s="32">
        <v>8563555</v>
      </c>
      <c r="B16" s="13"/>
      <c r="C16" s="19">
        <v>4</v>
      </c>
      <c r="D16" s="13">
        <v>5</v>
      </c>
      <c r="E16" s="13">
        <v>7</v>
      </c>
      <c r="F16" s="13"/>
      <c r="G16" s="13"/>
      <c r="H16" s="13"/>
      <c r="I16" s="13">
        <v>2</v>
      </c>
      <c r="J16" s="13">
        <f t="shared" si="2"/>
        <v>18</v>
      </c>
      <c r="K16" s="13">
        <f t="shared" si="3"/>
        <v>15</v>
      </c>
      <c r="L16" s="31">
        <f t="shared" si="4"/>
        <v>7.983870967741935</v>
      </c>
      <c r="M16" s="19">
        <v>18</v>
      </c>
      <c r="N16" s="26">
        <f t="shared" si="5"/>
        <v>36</v>
      </c>
      <c r="O16" s="15">
        <v>19</v>
      </c>
      <c r="P16" s="13">
        <v>18</v>
      </c>
      <c r="Q16" s="45">
        <f t="shared" si="6"/>
        <v>80.98387096774194</v>
      </c>
      <c r="R16" s="14" t="s">
        <v>87</v>
      </c>
      <c r="T16" s="13">
        <v>7</v>
      </c>
      <c r="U16" s="13"/>
      <c r="V16" s="13">
        <v>8</v>
      </c>
      <c r="W16" s="15"/>
      <c r="X16" s="15"/>
      <c r="Y16" s="15"/>
      <c r="Z16" s="15"/>
      <c r="AA16" s="2"/>
      <c r="AB16" s="2"/>
    </row>
    <row r="17" spans="1:28" ht="13.5">
      <c r="A17" s="32">
        <v>10351588</v>
      </c>
      <c r="B17" s="13">
        <v>19</v>
      </c>
      <c r="C17" s="19">
        <v>4</v>
      </c>
      <c r="D17" s="13">
        <v>5</v>
      </c>
      <c r="E17" s="13">
        <v>6</v>
      </c>
      <c r="F17" s="13">
        <v>10</v>
      </c>
      <c r="G17" s="13">
        <v>15</v>
      </c>
      <c r="H17" s="13">
        <v>20</v>
      </c>
      <c r="I17" s="13">
        <v>10</v>
      </c>
      <c r="J17" s="13">
        <f t="shared" si="2"/>
        <v>89</v>
      </c>
      <c r="K17" s="13">
        <f t="shared" si="3"/>
        <v>23</v>
      </c>
      <c r="L17" s="31">
        <f t="shared" si="4"/>
        <v>27.096774193548388</v>
      </c>
      <c r="M17" s="19">
        <v>19</v>
      </c>
      <c r="N17" s="26">
        <f t="shared" si="5"/>
        <v>38</v>
      </c>
      <c r="O17" s="15">
        <v>17</v>
      </c>
      <c r="P17" s="13">
        <v>19</v>
      </c>
      <c r="Q17" s="45">
        <f t="shared" si="6"/>
        <v>101.09677419354838</v>
      </c>
      <c r="R17" s="14" t="s">
        <v>84</v>
      </c>
      <c r="T17" s="13">
        <v>8</v>
      </c>
      <c r="U17" s="13">
        <v>4</v>
      </c>
      <c r="V17" s="13">
        <v>11</v>
      </c>
      <c r="W17" s="15"/>
      <c r="X17" s="15"/>
      <c r="Y17" s="15"/>
      <c r="Z17" s="15"/>
      <c r="AA17" s="2"/>
      <c r="AB17" s="2"/>
    </row>
    <row r="18" spans="1:28" ht="13.5">
      <c r="A18" s="32">
        <v>8770151</v>
      </c>
      <c r="B18" s="13">
        <v>16</v>
      </c>
      <c r="D18" s="13"/>
      <c r="E18" s="13">
        <v>9</v>
      </c>
      <c r="F18" s="13">
        <v>10</v>
      </c>
      <c r="G18" s="13">
        <v>15</v>
      </c>
      <c r="H18" s="13">
        <v>20</v>
      </c>
      <c r="I18" s="13">
        <v>2</v>
      </c>
      <c r="J18" s="13">
        <f t="shared" si="2"/>
        <v>72</v>
      </c>
      <c r="K18" s="13">
        <f t="shared" si="3"/>
        <v>13</v>
      </c>
      <c r="L18" s="31">
        <f t="shared" si="4"/>
        <v>20.56451612903226</v>
      </c>
      <c r="M18" s="19">
        <v>13.5</v>
      </c>
      <c r="N18" s="26">
        <f t="shared" si="5"/>
        <v>27</v>
      </c>
      <c r="O18" s="15">
        <v>16</v>
      </c>
      <c r="P18" s="13">
        <v>17</v>
      </c>
      <c r="Q18" s="45">
        <f t="shared" si="6"/>
        <v>80.56451612903226</v>
      </c>
      <c r="R18" s="14" t="s">
        <v>87</v>
      </c>
      <c r="T18" s="13">
        <v>5</v>
      </c>
      <c r="U18" s="13">
        <v>6</v>
      </c>
      <c r="V18" s="13">
        <v>2</v>
      </c>
      <c r="W18" s="15"/>
      <c r="X18" s="15"/>
      <c r="Y18" s="15"/>
      <c r="Z18" s="15"/>
      <c r="AA18" s="2"/>
      <c r="AB18" s="2"/>
    </row>
    <row r="19" spans="1:28" ht="13.5">
      <c r="A19" s="32">
        <v>8595028</v>
      </c>
      <c r="B19" s="13">
        <v>20</v>
      </c>
      <c r="C19" s="19">
        <v>15</v>
      </c>
      <c r="D19" s="13">
        <v>10</v>
      </c>
      <c r="E19" s="13">
        <v>15</v>
      </c>
      <c r="F19" s="13">
        <v>10</v>
      </c>
      <c r="G19" s="13">
        <v>15</v>
      </c>
      <c r="H19" s="13">
        <v>20</v>
      </c>
      <c r="I19" s="13">
        <v>4</v>
      </c>
      <c r="J19" s="13">
        <f t="shared" si="2"/>
        <v>109</v>
      </c>
      <c r="K19" s="13">
        <f t="shared" si="3"/>
        <v>24</v>
      </c>
      <c r="L19" s="31">
        <v>30</v>
      </c>
      <c r="M19" s="19">
        <v>16.5</v>
      </c>
      <c r="N19" s="26">
        <f t="shared" si="5"/>
        <v>33</v>
      </c>
      <c r="O19" s="15">
        <v>16</v>
      </c>
      <c r="P19" s="13">
        <v>15</v>
      </c>
      <c r="Q19" s="45">
        <f t="shared" si="6"/>
        <v>94</v>
      </c>
      <c r="R19" s="14" t="s">
        <v>88</v>
      </c>
      <c r="T19" s="13">
        <v>7</v>
      </c>
      <c r="U19" s="13">
        <v>6</v>
      </c>
      <c r="V19" s="13">
        <v>11</v>
      </c>
      <c r="W19" s="15"/>
      <c r="X19" s="15"/>
      <c r="Y19" s="15"/>
      <c r="Z19" s="15"/>
      <c r="AA19" s="2"/>
      <c r="AB19" s="2"/>
    </row>
    <row r="20" spans="1:28" ht="13.5">
      <c r="A20" s="32">
        <v>8862165</v>
      </c>
      <c r="B20" s="13">
        <v>20</v>
      </c>
      <c r="C20" s="19">
        <v>15</v>
      </c>
      <c r="D20" s="13">
        <v>10</v>
      </c>
      <c r="E20" s="13">
        <v>21</v>
      </c>
      <c r="F20" s="13">
        <v>10</v>
      </c>
      <c r="G20" s="13">
        <v>15</v>
      </c>
      <c r="H20" s="13"/>
      <c r="I20" s="13">
        <v>8</v>
      </c>
      <c r="J20" s="13">
        <f t="shared" si="2"/>
        <v>99</v>
      </c>
      <c r="K20" s="13">
        <f t="shared" si="3"/>
        <v>24</v>
      </c>
      <c r="L20" s="31">
        <f t="shared" si="4"/>
        <v>29.758064516129032</v>
      </c>
      <c r="M20" s="19">
        <v>20</v>
      </c>
      <c r="N20" s="26">
        <f t="shared" si="5"/>
        <v>40</v>
      </c>
      <c r="O20" s="15">
        <v>20</v>
      </c>
      <c r="P20" s="13">
        <v>19</v>
      </c>
      <c r="Q20" s="45">
        <f t="shared" si="6"/>
        <v>108.75806451612902</v>
      </c>
      <c r="R20" s="14" t="s">
        <v>84</v>
      </c>
      <c r="T20" s="13">
        <v>8</v>
      </c>
      <c r="U20" s="13">
        <v>4</v>
      </c>
      <c r="V20" s="13">
        <v>12</v>
      </c>
      <c r="W20" s="15"/>
      <c r="X20" s="15"/>
      <c r="Y20" s="15"/>
      <c r="Z20" s="15"/>
      <c r="AA20" s="2"/>
      <c r="AB20" s="2"/>
    </row>
    <row r="21" spans="1:28" ht="13.5">
      <c r="A21" s="32">
        <v>8599656</v>
      </c>
      <c r="B21" s="13">
        <v>18</v>
      </c>
      <c r="C21" s="19">
        <v>15</v>
      </c>
      <c r="D21" s="13">
        <v>10</v>
      </c>
      <c r="E21" s="13">
        <v>22</v>
      </c>
      <c r="F21" s="13">
        <v>10</v>
      </c>
      <c r="G21" s="13">
        <v>15</v>
      </c>
      <c r="H21" s="13">
        <v>20</v>
      </c>
      <c r="I21" s="13">
        <v>10</v>
      </c>
      <c r="J21" s="13">
        <f t="shared" si="2"/>
        <v>120</v>
      </c>
      <c r="K21" s="13">
        <f t="shared" si="3"/>
        <v>24</v>
      </c>
      <c r="L21" s="31">
        <v>30</v>
      </c>
      <c r="M21" s="19">
        <v>19</v>
      </c>
      <c r="N21" s="26">
        <f t="shared" si="5"/>
        <v>38</v>
      </c>
      <c r="O21" s="15">
        <v>17</v>
      </c>
      <c r="P21" s="13">
        <v>16</v>
      </c>
      <c r="Q21" s="45">
        <f t="shared" si="6"/>
        <v>101</v>
      </c>
      <c r="R21" s="14" t="s">
        <v>84</v>
      </c>
      <c r="T21" s="13">
        <v>7</v>
      </c>
      <c r="U21" s="13">
        <v>7</v>
      </c>
      <c r="V21" s="13">
        <v>10</v>
      </c>
      <c r="W21" s="15"/>
      <c r="X21" s="15"/>
      <c r="Y21" s="15"/>
      <c r="Z21" s="15"/>
      <c r="AA21" s="2"/>
      <c r="AB21" s="2"/>
    </row>
    <row r="22" spans="1:28" ht="13.5">
      <c r="A22" s="32">
        <v>10400377</v>
      </c>
      <c r="B22" s="13">
        <v>18</v>
      </c>
      <c r="C22" s="19">
        <v>15</v>
      </c>
      <c r="D22" s="13">
        <v>10</v>
      </c>
      <c r="E22" s="18">
        <v>14</v>
      </c>
      <c r="F22" s="13">
        <v>10</v>
      </c>
      <c r="G22" s="13">
        <v>15</v>
      </c>
      <c r="H22" s="13">
        <v>20</v>
      </c>
      <c r="I22" s="13">
        <v>4</v>
      </c>
      <c r="J22" s="13">
        <f t="shared" si="2"/>
        <v>106</v>
      </c>
      <c r="K22" s="13">
        <f t="shared" si="3"/>
        <v>25</v>
      </c>
      <c r="L22" s="31">
        <v>30</v>
      </c>
      <c r="M22" s="19">
        <v>19</v>
      </c>
      <c r="N22" s="26">
        <f t="shared" si="5"/>
        <v>38</v>
      </c>
      <c r="O22" s="15">
        <v>20</v>
      </c>
      <c r="P22" s="13">
        <v>16</v>
      </c>
      <c r="Q22" s="45">
        <f t="shared" si="6"/>
        <v>104</v>
      </c>
      <c r="R22" s="14" t="s">
        <v>84</v>
      </c>
      <c r="T22" s="13">
        <v>8</v>
      </c>
      <c r="U22" s="13">
        <v>6</v>
      </c>
      <c r="V22" s="13">
        <v>11</v>
      </c>
      <c r="W22" s="15"/>
      <c r="X22" s="15"/>
      <c r="Y22" s="15"/>
      <c r="Z22" s="15"/>
      <c r="AA22" s="2"/>
      <c r="AB22" s="2"/>
    </row>
    <row r="23" spans="1:28" ht="13.5">
      <c r="A23" s="32">
        <v>9050132</v>
      </c>
      <c r="B23" s="13">
        <v>14</v>
      </c>
      <c r="C23" s="19">
        <v>5</v>
      </c>
      <c r="D23" s="13">
        <v>5</v>
      </c>
      <c r="E23" s="18">
        <v>6</v>
      </c>
      <c r="F23" s="13">
        <v>10</v>
      </c>
      <c r="G23" s="13">
        <v>14</v>
      </c>
      <c r="H23" s="13">
        <v>16</v>
      </c>
      <c r="I23" s="13">
        <v>4</v>
      </c>
      <c r="J23" s="13">
        <f t="shared" si="2"/>
        <v>74</v>
      </c>
      <c r="K23" s="13">
        <f t="shared" si="3"/>
        <v>18</v>
      </c>
      <c r="L23" s="31">
        <f t="shared" si="4"/>
        <v>22.258064516129032</v>
      </c>
      <c r="M23" s="19">
        <v>18</v>
      </c>
      <c r="N23" s="26">
        <f t="shared" si="5"/>
        <v>36</v>
      </c>
      <c r="O23" s="15">
        <v>18</v>
      </c>
      <c r="P23" s="13">
        <v>16</v>
      </c>
      <c r="Q23" s="45">
        <f t="shared" si="6"/>
        <v>92.25806451612902</v>
      </c>
      <c r="R23" s="14" t="s">
        <v>86</v>
      </c>
      <c r="T23" s="13">
        <v>5</v>
      </c>
      <c r="U23" s="13">
        <v>5</v>
      </c>
      <c r="V23" s="13">
        <v>8</v>
      </c>
      <c r="W23" s="15"/>
      <c r="X23" s="15"/>
      <c r="Y23" s="15"/>
      <c r="Z23" s="15"/>
      <c r="AA23" s="2"/>
      <c r="AB23" s="2"/>
    </row>
    <row r="24" spans="1:28" ht="13.5">
      <c r="A24" s="32">
        <v>10417862</v>
      </c>
      <c r="B24" s="13">
        <v>19</v>
      </c>
      <c r="C24" s="19">
        <v>15</v>
      </c>
      <c r="D24" s="13">
        <v>10</v>
      </c>
      <c r="E24" s="18">
        <v>24</v>
      </c>
      <c r="F24" s="13">
        <v>10</v>
      </c>
      <c r="G24" s="13">
        <v>14</v>
      </c>
      <c r="H24" s="13">
        <v>20</v>
      </c>
      <c r="I24" s="13">
        <v>5</v>
      </c>
      <c r="J24" s="13">
        <f t="shared" si="2"/>
        <v>117</v>
      </c>
      <c r="K24" s="13">
        <f t="shared" si="3"/>
        <v>21</v>
      </c>
      <c r="L24" s="31">
        <v>30</v>
      </c>
      <c r="M24" s="19">
        <v>19</v>
      </c>
      <c r="N24" s="26">
        <f t="shared" si="5"/>
        <v>38</v>
      </c>
      <c r="O24" s="15">
        <v>18</v>
      </c>
      <c r="P24" s="13">
        <v>18</v>
      </c>
      <c r="Q24" s="45">
        <f t="shared" si="6"/>
        <v>104</v>
      </c>
      <c r="R24" s="14" t="s">
        <v>84</v>
      </c>
      <c r="T24" s="13">
        <v>6</v>
      </c>
      <c r="U24" s="13">
        <v>4</v>
      </c>
      <c r="V24" s="13">
        <v>11</v>
      </c>
      <c r="W24" s="15"/>
      <c r="X24" s="15"/>
      <c r="Y24" s="15"/>
      <c r="Z24" s="15"/>
      <c r="AA24" s="2"/>
      <c r="AB24" s="2"/>
    </row>
    <row r="25" spans="1:28" ht="13.5">
      <c r="A25" s="32">
        <v>10110581</v>
      </c>
      <c r="B25" s="13">
        <v>18</v>
      </c>
      <c r="C25" s="19">
        <v>5</v>
      </c>
      <c r="D25" s="13">
        <v>5</v>
      </c>
      <c r="E25" s="18">
        <v>18</v>
      </c>
      <c r="F25" s="13">
        <v>10</v>
      </c>
      <c r="G25" s="13">
        <v>15</v>
      </c>
      <c r="H25" s="13">
        <v>20</v>
      </c>
      <c r="I25" s="13">
        <v>0</v>
      </c>
      <c r="J25" s="13">
        <f t="shared" si="2"/>
        <v>91</v>
      </c>
      <c r="K25" s="13">
        <f t="shared" si="3"/>
        <v>20</v>
      </c>
      <c r="L25" s="31">
        <f t="shared" si="4"/>
        <v>26.85483870967742</v>
      </c>
      <c r="M25" s="19">
        <v>17</v>
      </c>
      <c r="N25" s="26">
        <f t="shared" si="5"/>
        <v>34</v>
      </c>
      <c r="O25" s="15">
        <v>16</v>
      </c>
      <c r="P25" s="13">
        <v>17</v>
      </c>
      <c r="Q25" s="45">
        <f t="shared" si="6"/>
        <v>93.85483870967742</v>
      </c>
      <c r="R25" s="14" t="s">
        <v>88</v>
      </c>
      <c r="T25" s="13">
        <v>6</v>
      </c>
      <c r="U25" s="13">
        <v>4</v>
      </c>
      <c r="V25" s="13">
        <v>10</v>
      </c>
      <c r="W25" s="15"/>
      <c r="X25" s="15"/>
      <c r="Y25" s="15"/>
      <c r="Z25" s="15"/>
      <c r="AA25" s="2"/>
      <c r="AB25" s="2"/>
    </row>
    <row r="26" spans="1:28" ht="13.5">
      <c r="A26" s="32">
        <v>8884538</v>
      </c>
      <c r="B26" s="13">
        <v>17</v>
      </c>
      <c r="C26" s="19">
        <v>2</v>
      </c>
      <c r="D26" s="13">
        <v>5</v>
      </c>
      <c r="E26" s="18">
        <v>5</v>
      </c>
      <c r="F26" s="13">
        <v>10</v>
      </c>
      <c r="G26" s="13">
        <v>14</v>
      </c>
      <c r="H26" s="13">
        <v>16</v>
      </c>
      <c r="I26" s="13">
        <v>4</v>
      </c>
      <c r="J26" s="13">
        <f t="shared" si="2"/>
        <v>73</v>
      </c>
      <c r="K26" s="13">
        <f t="shared" si="3"/>
        <v>20</v>
      </c>
      <c r="L26" s="31">
        <f t="shared" si="4"/>
        <v>22.5</v>
      </c>
      <c r="M26" s="19">
        <v>16</v>
      </c>
      <c r="N26" s="26">
        <f t="shared" si="5"/>
        <v>32</v>
      </c>
      <c r="O26" s="15">
        <v>16</v>
      </c>
      <c r="P26" s="13">
        <v>17</v>
      </c>
      <c r="Q26" s="45">
        <f t="shared" si="6"/>
        <v>87.5</v>
      </c>
      <c r="R26" s="14" t="s">
        <v>89</v>
      </c>
      <c r="T26" s="13">
        <v>5</v>
      </c>
      <c r="U26" s="13">
        <v>6</v>
      </c>
      <c r="V26" s="13">
        <v>9</v>
      </c>
      <c r="W26" s="15"/>
      <c r="X26" s="15"/>
      <c r="Y26" s="15"/>
      <c r="Z26" s="15"/>
      <c r="AA26" s="2"/>
      <c r="AB26" s="2"/>
    </row>
    <row r="27" ht="12.75">
      <c r="L27" s="31"/>
    </row>
    <row r="34" ht="12.75">
      <c r="P34" s="19" t="s">
        <v>83</v>
      </c>
    </row>
  </sheetData>
  <sheetProtection/>
  <printOptions gridLines="1"/>
  <pageMargins left="0.75" right="0.75" top="1" bottom="1" header="0.5" footer="0.5"/>
  <pageSetup fitToHeight="1" fitToWidth="1" horizontalDpi="300" verticalDpi="300" orientation="portrait" scale="38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1996 Grades--Bus 154, sec. 1, 3</dc:title>
  <dc:subject/>
  <dc:creator>Stanley Malos</dc:creator>
  <cp:keywords/>
  <dc:description/>
  <cp:lastModifiedBy>malos_s</cp:lastModifiedBy>
  <cp:lastPrinted>2014-12-16T03:43:27Z</cp:lastPrinted>
  <dcterms:created xsi:type="dcterms:W3CDTF">1997-12-25T00:41:22Z</dcterms:created>
  <dcterms:modified xsi:type="dcterms:W3CDTF">2017-07-13T22:33:58Z</dcterms:modified>
  <cp:category/>
  <cp:version/>
  <cp:contentType/>
  <cp:contentStatus/>
</cp:coreProperties>
</file>